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240" yWindow="240" windowWidth="23500" windowHeight="15260" tabRatio="169"/>
  </bookViews>
  <sheets>
    <sheet name="Feuille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8" i="1" l="1"/>
  <c r="F58" i="1"/>
  <c r="D59" i="1"/>
  <c r="E59" i="1"/>
  <c r="F59" i="1"/>
  <c r="D60" i="1"/>
  <c r="E60" i="1"/>
  <c r="F60" i="1"/>
  <c r="D61" i="1"/>
  <c r="F61" i="1"/>
  <c r="D62" i="1"/>
  <c r="F62" i="1"/>
  <c r="G63" i="1"/>
  <c r="G64" i="1"/>
  <c r="G68" i="1"/>
  <c r="G71" i="1"/>
  <c r="C49" i="1"/>
  <c r="A49" i="1"/>
  <c r="F31" i="1"/>
  <c r="B40" i="1"/>
  <c r="F28" i="1"/>
  <c r="B39" i="1"/>
  <c r="B52" i="1"/>
  <c r="C52" i="1"/>
  <c r="G52" i="1"/>
  <c r="B38" i="1"/>
  <c r="B41" i="1"/>
  <c r="E74" i="1"/>
  <c r="B50" i="1"/>
  <c r="C50" i="1"/>
  <c r="E50" i="1"/>
  <c r="G50" i="1"/>
  <c r="B35" i="1"/>
  <c r="G72" i="1"/>
  <c r="G73" i="1"/>
  <c r="G75" i="1"/>
  <c r="G74" i="1"/>
  <c r="F73" i="1"/>
  <c r="F72" i="1"/>
  <c r="F44" i="1"/>
</calcChain>
</file>

<file path=xl/sharedStrings.xml><?xml version="1.0" encoding="utf-8"?>
<sst xmlns="http://schemas.openxmlformats.org/spreadsheetml/2006/main" count="102" uniqueCount="91">
  <si>
    <t>DOMAINE CLAIR-LIEU</t>
  </si>
  <si>
    <t>Rue Saint-Etienne 3</t>
  </si>
  <si>
    <t>Hannut 4280 AVIN</t>
  </si>
  <si>
    <t>http://www.domaineclairlieu.be</t>
  </si>
  <si>
    <t>CONTRAT DE LOCATION mouvement de jeunesse</t>
  </si>
  <si>
    <t>Nombre de jours</t>
  </si>
  <si>
    <t>Montant</t>
  </si>
  <si>
    <t>Total</t>
  </si>
  <si>
    <t> </t>
  </si>
  <si>
    <t>Poubelles</t>
  </si>
  <si>
    <t>Dégâts</t>
  </si>
  <si>
    <t>Totaux</t>
  </si>
  <si>
    <t>BE11 7925 1920 1848</t>
  </si>
  <si>
    <t>0486 07 88 27</t>
  </si>
  <si>
    <t>DomaineClairLieu@gmail.com</t>
  </si>
  <si>
    <t>Charges</t>
  </si>
  <si>
    <t xml:space="preserve">GSM </t>
  </si>
  <si>
    <t>Compte</t>
  </si>
  <si>
    <t>GSM</t>
  </si>
  <si>
    <t>e-mail</t>
  </si>
  <si>
    <t>Groupe</t>
  </si>
  <si>
    <t>Responsable</t>
  </si>
  <si>
    <t>Rue</t>
  </si>
  <si>
    <t>Lieu</t>
  </si>
  <si>
    <t>Tel</t>
  </si>
  <si>
    <t>Prénom</t>
  </si>
  <si>
    <t xml:space="preserve">Compte </t>
  </si>
  <si>
    <t xml:space="preserve">e-mail </t>
  </si>
  <si>
    <t xml:space="preserve">Internet </t>
  </si>
  <si>
    <t>Numéro</t>
  </si>
  <si>
    <t>Code postal</t>
  </si>
  <si>
    <t>Index Arrivée</t>
  </si>
  <si>
    <t>Index Départ</t>
  </si>
  <si>
    <t>Eau froide (M3)</t>
  </si>
  <si>
    <t>Eau chaude (M3)</t>
  </si>
  <si>
    <t>Chauffage (L)</t>
  </si>
  <si>
    <t>Prix unité (euro)</t>
  </si>
  <si>
    <t>Consommation</t>
  </si>
  <si>
    <t>Total charges</t>
  </si>
  <si>
    <t>Nb Jours</t>
  </si>
  <si>
    <t>Date Entrée</t>
  </si>
  <si>
    <t>Heure Entrée</t>
  </si>
  <si>
    <t>Date Sortie</t>
  </si>
  <si>
    <t>Heure Sortie</t>
  </si>
  <si>
    <t>Tous les paiements se font par versement au numéro de compte</t>
  </si>
  <si>
    <t>Nombre de salles</t>
  </si>
  <si>
    <t>(Indiquez 1 ou 2)</t>
  </si>
  <si>
    <t>(Indiquez Oui ou Non)</t>
  </si>
  <si>
    <r>
      <t>Cuisine</t>
    </r>
    <r>
      <rPr>
        <sz val="10"/>
        <rFont val="Arial"/>
        <family val="2"/>
      </rPr>
      <t xml:space="preserve"> (gaz inclus)</t>
    </r>
  </si>
  <si>
    <t>Prix de la location à payer dans les 8 jours de la réservation</t>
  </si>
  <si>
    <t>Prix Nettoyage</t>
  </si>
  <si>
    <t>Prix Location</t>
  </si>
  <si>
    <t>Tarif par jour : 1 salle = 50 euros, 2 salles = 100 euros, cuisine = 10 euros.</t>
  </si>
  <si>
    <t>Tarif nettoyage : 1 salle = 20 euros, 2 salles = 30 euros, cuisine = 10 euros.</t>
  </si>
  <si>
    <t>(A)</t>
  </si>
  <si>
    <t>(B)</t>
  </si>
  <si>
    <t>(C)</t>
  </si>
  <si>
    <t>(D)</t>
  </si>
  <si>
    <t>(E)</t>
  </si>
  <si>
    <t>Provision et caution à payer au plus tard 10 jours avant l'entrée</t>
  </si>
  <si>
    <t>Reçu le</t>
  </si>
  <si>
    <t>Nb Kg</t>
  </si>
  <si>
    <t>Nb poubelles</t>
  </si>
  <si>
    <t>Caution</t>
  </si>
  <si>
    <t>Montants déjà versés</t>
  </si>
  <si>
    <t>(Paiement 1)</t>
  </si>
  <si>
    <t>(Paiement 2)</t>
  </si>
  <si>
    <t>RESTE A PAYER</t>
  </si>
  <si>
    <t>A VOUS REMBOURSER</t>
  </si>
  <si>
    <t>dans les 10 jours au compte</t>
  </si>
  <si>
    <t>dans les 10 jours à votre compte indiqué ci-dessus</t>
  </si>
  <si>
    <t>Electricité WE (kW)</t>
  </si>
  <si>
    <t>Electricité Jour (kW)</t>
  </si>
  <si>
    <t>A l'extérieur, tous les papiers et déchets auront également été ramassés par le locataire avant son départ.</t>
  </si>
  <si>
    <t>1€ par poubelle (grand conteneur) + 0,15€ par kg</t>
  </si>
  <si>
    <t>Le prix du nettoyage est calculé sur base d'un balayage de l'ensemble des locaux et d'un nettoyage de la cuisinière, du four et des frigos, effectués par le locataire.</t>
  </si>
  <si>
    <t>Indiquez ci-dessus le numéro du compte à partir duquel le paiement sera effectué, afin de permettre une identification rapide de votre versement.</t>
  </si>
  <si>
    <t>Dans 95 % des cas, cette somme est plus que suffisante pour couvrir le nettoyage et les charges ;</t>
  </si>
  <si>
    <t>Provision nettoyage</t>
  </si>
  <si>
    <t>Provision charges</t>
  </si>
  <si>
    <t>RESERVATION</t>
  </si>
  <si>
    <t>Informations à fournir par le locataire</t>
  </si>
  <si>
    <t>PAIEMENTS DEMANDES</t>
  </si>
  <si>
    <t>zone réservée au gestionnaire</t>
  </si>
  <si>
    <t>un remboursement de l'excédent est alors effectué dans les 10 jours suivant la sortie.</t>
  </si>
  <si>
    <t xml:space="preserve">(A) + (B) + (C) + (D) + (E) = </t>
  </si>
  <si>
    <t>DECOMPTE FINAL</t>
  </si>
  <si>
    <t>Un remboursement éventuel à l'issue de la location aura lieu sur ce compte.</t>
  </si>
  <si>
    <t xml:space="preserve">     Tarif nettoyage : 1 salle = 20 euros, 2 salles = 30 euros, cuisine = 10 euros.</t>
  </si>
  <si>
    <t xml:space="preserve">     Caution : 50 euros pour 1 salle, 75 euros pour 2 salles, 50 euros en plus pour la cuisine</t>
  </si>
  <si>
    <t>RELEVES A L'ENTREE ET A LA SORTIE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</si>
</sst>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80C];[Red]\-#,##0.00\ [$€-80C]"/>
  </numFmts>
  <fonts count="18" x14ac:knownFonts="1">
    <font>
      <sz val="10"/>
      <name val="Arial"/>
      <family val="2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sz val="15"/>
      <name val="Arial"/>
      <family val="2"/>
      <charset val="1"/>
    </font>
    <font>
      <sz val="12"/>
      <color indexed="12"/>
      <name val="Arial"/>
      <family val="2"/>
      <charset val="1"/>
    </font>
    <font>
      <b/>
      <u/>
      <sz val="12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u/>
      <sz val="14"/>
      <name val="Arial"/>
      <family val="2"/>
      <charset val="1"/>
    </font>
    <font>
      <b/>
      <i/>
      <u/>
      <sz val="14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i/>
      <sz val="8"/>
      <name val="Arial"/>
      <charset val="204"/>
    </font>
    <font>
      <sz val="10"/>
      <color theme="0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0"/>
        <bgColor indexed="1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6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 applyBorder="1"/>
    <xf numFmtId="0" fontId="10" fillId="0" borderId="0" xfId="0" applyFont="1" applyBorder="1" applyAlignment="1"/>
    <xf numFmtId="0" fontId="0" fillId="0" borderId="1" xfId="0" applyBorder="1"/>
    <xf numFmtId="164" fontId="13" fillId="0" borderId="2" xfId="0" applyNumberFormat="1" applyFont="1" applyBorder="1"/>
    <xf numFmtId="0" fontId="17" fillId="0" borderId="0" xfId="0" applyFont="1"/>
    <xf numFmtId="164" fontId="1" fillId="3" borderId="0" xfId="0" applyNumberFormat="1" applyFont="1" applyFill="1" applyBorder="1"/>
    <xf numFmtId="0" fontId="5" fillId="0" borderId="3" xfId="0" applyFont="1" applyBorder="1"/>
    <xf numFmtId="0" fontId="5" fillId="0" borderId="4" xfId="0" applyFont="1" applyBorder="1"/>
    <xf numFmtId="0" fontId="0" fillId="5" borderId="4" xfId="0" applyFill="1" applyBorder="1"/>
    <xf numFmtId="0" fontId="1" fillId="5" borderId="4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0" fillId="0" borderId="0" xfId="0" applyBorder="1"/>
    <xf numFmtId="0" fontId="1" fillId="0" borderId="7" xfId="0" applyFont="1" applyBorder="1"/>
    <xf numFmtId="0" fontId="6" fillId="0" borderId="6" xfId="0" applyFont="1" applyBorder="1"/>
    <xf numFmtId="0" fontId="0" fillId="5" borderId="0" xfId="0" applyFill="1" applyBorder="1" applyProtection="1">
      <protection locked="0"/>
    </xf>
    <xf numFmtId="0" fontId="16" fillId="0" borderId="6" xfId="0" applyFont="1" applyBorder="1" applyAlignment="1">
      <alignment horizontal="left"/>
    </xf>
    <xf numFmtId="0" fontId="7" fillId="0" borderId="0" xfId="0" applyFont="1" applyBorder="1"/>
    <xf numFmtId="0" fontId="7" fillId="0" borderId="6" xfId="0" applyFont="1" applyBorder="1"/>
    <xf numFmtId="0" fontId="8" fillId="0" borderId="6" xfId="0" applyFont="1" applyBorder="1"/>
    <xf numFmtId="0" fontId="0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14" fontId="0" fillId="5" borderId="6" xfId="0" applyNumberForma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Protection="1">
      <protection locked="0"/>
    </xf>
    <xf numFmtId="0" fontId="17" fillId="0" borderId="0" xfId="0" applyFont="1" applyBorder="1"/>
    <xf numFmtId="0" fontId="0" fillId="5" borderId="8" xfId="0" applyFill="1" applyBorder="1" applyProtection="1">
      <protection locked="0"/>
    </xf>
    <xf numFmtId="0" fontId="16" fillId="0" borderId="1" xfId="0" applyFont="1" applyBorder="1" applyAlignment="1">
      <alignment horizontal="left"/>
    </xf>
    <xf numFmtId="0" fontId="0" fillId="5" borderId="1" xfId="0" applyFill="1" applyBorder="1" applyProtection="1">
      <protection locked="0"/>
    </xf>
    <xf numFmtId="0" fontId="4" fillId="0" borderId="1" xfId="0" applyFont="1" applyBorder="1"/>
    <xf numFmtId="0" fontId="1" fillId="0" borderId="1" xfId="0" applyFont="1" applyBorder="1"/>
    <xf numFmtId="0" fontId="1" fillId="0" borderId="6" xfId="0" applyFont="1" applyBorder="1" applyAlignment="1">
      <alignment horizontal="right"/>
    </xf>
    <xf numFmtId="164" fontId="7" fillId="2" borderId="0" xfId="0" applyNumberFormat="1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164" fontId="15" fillId="0" borderId="0" xfId="0" applyNumberFormat="1" applyFont="1" applyBorder="1"/>
    <xf numFmtId="0" fontId="15" fillId="0" borderId="0" xfId="0" applyFont="1" applyBorder="1"/>
    <xf numFmtId="0" fontId="16" fillId="0" borderId="0" xfId="0" applyFont="1" applyBorder="1"/>
    <xf numFmtId="0" fontId="7" fillId="0" borderId="8" xfId="0" applyFont="1" applyBorder="1"/>
    <xf numFmtId="0" fontId="13" fillId="0" borderId="1" xfId="0" applyFont="1" applyBorder="1"/>
    <xf numFmtId="0" fontId="1" fillId="0" borderId="9" xfId="0" applyFont="1" applyBorder="1"/>
    <xf numFmtId="0" fontId="17" fillId="0" borderId="0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2" fillId="0" borderId="3" xfId="0" applyFont="1" applyBorder="1"/>
    <xf numFmtId="0" fontId="3" fillId="0" borderId="4" xfId="0" applyFont="1" applyBorder="1"/>
    <xf numFmtId="0" fontId="0" fillId="0" borderId="6" xfId="0" applyBorder="1"/>
    <xf numFmtId="0" fontId="12" fillId="0" borderId="6" xfId="0" applyFont="1" applyBorder="1" applyAlignment="1">
      <alignment horizontal="right"/>
    </xf>
    <xf numFmtId="0" fontId="4" fillId="0" borderId="0" xfId="0" applyFont="1" applyBorder="1"/>
    <xf numFmtId="0" fontId="1" fillId="0" borderId="8" xfId="0" applyFont="1" applyBorder="1"/>
    <xf numFmtId="0" fontId="5" fillId="0" borderId="1" xfId="0" applyFont="1" applyBorder="1"/>
    <xf numFmtId="0" fontId="0" fillId="0" borderId="6" xfId="0" applyFill="1" applyBorder="1" applyProtection="1">
      <protection locked="0"/>
    </xf>
    <xf numFmtId="0" fontId="16" fillId="0" borderId="0" xfId="0" applyFont="1" applyBorder="1" applyAlignment="1">
      <alignment horizontal="left"/>
    </xf>
    <xf numFmtId="0" fontId="0" fillId="0" borderId="0" xfId="0" applyFill="1" applyBorder="1" applyProtection="1">
      <protection locked="0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7" xfId="0" applyFont="1" applyBorder="1"/>
    <xf numFmtId="0" fontId="9" fillId="0" borderId="6" xfId="0" applyFont="1" applyBorder="1"/>
    <xf numFmtId="0" fontId="11" fillId="0" borderId="0" xfId="0" applyFont="1" applyBorder="1"/>
    <xf numFmtId="0" fontId="10" fillId="0" borderId="6" xfId="0" applyFont="1" applyBorder="1"/>
    <xf numFmtId="0" fontId="0" fillId="6" borderId="0" xfId="0" applyFill="1" applyBorder="1" applyProtection="1">
      <protection locked="0"/>
    </xf>
    <xf numFmtId="0" fontId="7" fillId="0" borderId="0" xfId="0" applyFont="1" applyBorder="1" applyAlignment="1">
      <alignment horizontal="right"/>
    </xf>
    <xf numFmtId="2" fontId="10" fillId="0" borderId="0" xfId="0" applyNumberFormat="1" applyFont="1" applyBorder="1"/>
    <xf numFmtId="164" fontId="1" fillId="4" borderId="0" xfId="0" applyNumberFormat="1" applyFont="1" applyFill="1" applyBorder="1"/>
    <xf numFmtId="0" fontId="10" fillId="0" borderId="0" xfId="0" applyFont="1" applyBorder="1"/>
    <xf numFmtId="0" fontId="6" fillId="0" borderId="0" xfId="0" applyFont="1" applyBorder="1" applyAlignment="1">
      <alignment horizontal="right"/>
    </xf>
    <xf numFmtId="1" fontId="1" fillId="6" borderId="0" xfId="0" applyNumberFormat="1" applyFont="1" applyFill="1" applyBorder="1" applyProtection="1">
      <protection locked="0"/>
    </xf>
    <xf numFmtId="164" fontId="1" fillId="3" borderId="0" xfId="0" applyNumberFormat="1" applyFont="1" applyFill="1" applyBorder="1" applyProtection="1">
      <protection locked="0"/>
    </xf>
    <xf numFmtId="0" fontId="9" fillId="0" borderId="8" xfId="0" applyFont="1" applyBorder="1"/>
    <xf numFmtId="0" fontId="7" fillId="0" borderId="1" xfId="0" applyFont="1" applyBorder="1" applyAlignment="1">
      <alignment horizontal="right"/>
    </xf>
    <xf numFmtId="164" fontId="13" fillId="0" borderId="1" xfId="0" applyNumberFormat="1" applyFont="1" applyBorder="1"/>
    <xf numFmtId="0" fontId="0" fillId="0" borderId="6" xfId="0" applyFont="1" applyBorder="1"/>
    <xf numFmtId="164" fontId="1" fillId="0" borderId="0" xfId="0" applyNumberFormat="1" applyFont="1" applyBorder="1"/>
    <xf numFmtId="164" fontId="13" fillId="0" borderId="0" xfId="0" applyNumberFormat="1" applyFont="1" applyBorder="1"/>
    <xf numFmtId="0" fontId="13" fillId="0" borderId="0" xfId="0" applyFont="1" applyBorder="1"/>
    <xf numFmtId="164" fontId="17" fillId="0" borderId="0" xfId="0" applyNumberFormat="1" applyFont="1" applyBorder="1"/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0" fontId="7" fillId="5" borderId="0" xfId="0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0" fontId="15" fillId="6" borderId="0" xfId="0" applyFont="1" applyFill="1" applyBorder="1" applyProtection="1">
      <protection locked="0"/>
    </xf>
    <xf numFmtId="0" fontId="15" fillId="6" borderId="0" xfId="0" applyFont="1" applyFill="1" applyBorder="1"/>
  </cellXfs>
  <cellStyles count="66">
    <cellStyle name="Lien hypertexte visité" xfId="1" builtinId="9" hidden="1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198A8A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66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495565</xdr:colOff>
      <xdr:row>2</xdr:row>
      <xdr:rowOff>10680</xdr:rowOff>
    </xdr:from>
    <xdr:to>
      <xdr:col>7</xdr:col>
      <xdr:colOff>13543</xdr:colOff>
      <xdr:row>9</xdr:row>
      <xdr:rowOff>66099</xdr:rowOff>
    </xdr:to>
    <xdr:pic>
      <xdr:nvPicPr>
        <xdr:cNvPr id="1025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9" y="391680"/>
          <a:ext cx="2034887" cy="11060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domaineclairlieu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6"/>
  <sheetViews>
    <sheetView tabSelected="1" topLeftCell="A13" zoomScale="110" zoomScaleNormal="110" zoomScalePageLayoutView="110" workbookViewId="0">
      <selection activeCell="A30" sqref="A30"/>
    </sheetView>
  </sheetViews>
  <sheetFormatPr baseColWidth="10" defaultColWidth="11.5" defaultRowHeight="12" x14ac:dyDescent="0"/>
  <cols>
    <col min="1" max="1" width="14.83203125" style="1" customWidth="1"/>
    <col min="2" max="4" width="12.1640625" style="1" customWidth="1"/>
    <col min="5" max="5" width="8.33203125" style="1" customWidth="1"/>
    <col min="6" max="6" width="11.83203125" style="1" customWidth="1"/>
    <col min="7" max="7" width="12.83203125" style="1" customWidth="1"/>
    <col min="8" max="8" width="3.33203125" style="17" customWidth="1"/>
    <col min="9" max="16384" width="11.5" style="1"/>
  </cols>
  <sheetData>
    <row r="2" spans="1:8" ht="18">
      <c r="A2" s="51" t="s">
        <v>0</v>
      </c>
      <c r="B2" s="52"/>
      <c r="C2" s="14"/>
      <c r="D2" s="14"/>
      <c r="E2" s="14"/>
      <c r="F2" s="14"/>
      <c r="G2" s="14"/>
      <c r="H2" s="15"/>
    </row>
    <row r="3" spans="1:8">
      <c r="A3" s="16"/>
      <c r="B3" s="17"/>
      <c r="C3" s="17"/>
      <c r="D3" s="17"/>
      <c r="E3" s="17"/>
      <c r="F3" s="17"/>
      <c r="G3" s="17"/>
      <c r="H3" s="19"/>
    </row>
    <row r="4" spans="1:8">
      <c r="A4" s="16" t="s">
        <v>1</v>
      </c>
      <c r="B4" s="17"/>
      <c r="C4" s="17"/>
      <c r="D4" s="17"/>
      <c r="E4" s="17"/>
      <c r="F4" s="17"/>
      <c r="G4" s="17"/>
      <c r="H4" s="19"/>
    </row>
    <row r="5" spans="1:8">
      <c r="A5" s="16" t="s">
        <v>2</v>
      </c>
      <c r="B5" s="17"/>
      <c r="C5" s="17"/>
      <c r="D5" s="17"/>
      <c r="E5" s="17"/>
      <c r="F5" s="17"/>
      <c r="G5" s="17"/>
      <c r="H5" s="19"/>
    </row>
    <row r="6" spans="1:8">
      <c r="A6" s="53"/>
      <c r="B6" s="17"/>
      <c r="C6" s="17"/>
      <c r="D6" s="17"/>
      <c r="E6" s="17"/>
      <c r="F6" s="17"/>
      <c r="G6" s="17"/>
      <c r="H6" s="19"/>
    </row>
    <row r="7" spans="1:8">
      <c r="A7" s="54" t="s">
        <v>16</v>
      </c>
      <c r="B7" s="17" t="s">
        <v>13</v>
      </c>
      <c r="C7" s="17"/>
      <c r="D7" s="17"/>
      <c r="E7" s="17"/>
      <c r="F7" s="17"/>
      <c r="G7" s="17"/>
      <c r="H7" s="19"/>
    </row>
    <row r="8" spans="1:8">
      <c r="A8" s="54" t="s">
        <v>26</v>
      </c>
      <c r="B8" s="17" t="s">
        <v>12</v>
      </c>
      <c r="C8" s="17"/>
      <c r="D8" s="17"/>
      <c r="E8" s="17"/>
      <c r="F8" s="17"/>
      <c r="G8" s="17"/>
      <c r="H8" s="19"/>
    </row>
    <row r="9" spans="1:8">
      <c r="A9" s="54" t="s">
        <v>27</v>
      </c>
      <c r="B9" s="17" t="s">
        <v>14</v>
      </c>
      <c r="C9" s="17"/>
      <c r="D9" s="17"/>
      <c r="E9" s="17"/>
      <c r="F9" s="17"/>
      <c r="G9" s="17"/>
      <c r="H9" s="19"/>
    </row>
    <row r="10" spans="1:8" ht="15">
      <c r="A10" s="54" t="s">
        <v>28</v>
      </c>
      <c r="B10" s="55" t="s">
        <v>3</v>
      </c>
      <c r="C10" s="17"/>
      <c r="D10" s="17"/>
      <c r="E10" s="17"/>
      <c r="F10" s="17"/>
      <c r="G10" s="17"/>
      <c r="H10" s="19"/>
    </row>
    <row r="11" spans="1:8">
      <c r="A11" s="16"/>
      <c r="B11" s="17"/>
      <c r="C11" s="17"/>
      <c r="D11" s="17"/>
      <c r="E11" s="17"/>
      <c r="F11" s="17"/>
      <c r="G11" s="17"/>
      <c r="H11" s="19"/>
    </row>
    <row r="12" spans="1:8" ht="15">
      <c r="A12" s="56"/>
      <c r="B12" s="57" t="s">
        <v>4</v>
      </c>
      <c r="C12" s="6"/>
      <c r="D12" s="37"/>
      <c r="E12" s="37"/>
      <c r="F12" s="37"/>
      <c r="G12" s="37"/>
      <c r="H12" s="48"/>
    </row>
    <row r="13" spans="1:8" ht="15">
      <c r="B13" s="2"/>
      <c r="C13"/>
    </row>
    <row r="14" spans="1:8" ht="15">
      <c r="A14" s="10" t="s">
        <v>80</v>
      </c>
      <c r="B14" s="11"/>
      <c r="C14" s="12" t="s">
        <v>81</v>
      </c>
      <c r="D14" s="13"/>
      <c r="E14" s="13"/>
      <c r="F14" s="14"/>
      <c r="G14" s="14"/>
      <c r="H14" s="15"/>
    </row>
    <row r="15" spans="1:8" ht="15" customHeight="1">
      <c r="A15" s="16"/>
      <c r="B15" s="17"/>
      <c r="C15" s="18"/>
      <c r="D15" s="17"/>
      <c r="E15" s="17"/>
      <c r="F15" s="17"/>
      <c r="G15" s="17"/>
      <c r="H15" s="19"/>
    </row>
    <row r="16" spans="1:8" ht="15">
      <c r="A16" s="20" t="s">
        <v>20</v>
      </c>
      <c r="B16" s="85"/>
      <c r="C16" s="85"/>
      <c r="D16" s="85"/>
      <c r="E16" s="17"/>
      <c r="F16" s="17"/>
      <c r="G16" s="17"/>
      <c r="H16" s="19"/>
    </row>
    <row r="17" spans="1:14" ht="15">
      <c r="A17" s="20" t="s">
        <v>21</v>
      </c>
      <c r="B17" s="85"/>
      <c r="C17" s="85"/>
      <c r="D17" s="85"/>
      <c r="E17" s="4" t="s">
        <v>25</v>
      </c>
      <c r="F17" s="88"/>
      <c r="G17" s="88"/>
      <c r="H17" s="19"/>
    </row>
    <row r="18" spans="1:14" ht="15">
      <c r="A18" s="20" t="s">
        <v>22</v>
      </c>
      <c r="B18" s="85"/>
      <c r="C18" s="85"/>
      <c r="D18" s="85"/>
      <c r="E18" s="4" t="s">
        <v>29</v>
      </c>
      <c r="F18" s="21"/>
      <c r="G18" s="17"/>
      <c r="H18" s="19"/>
    </row>
    <row r="19" spans="1:14" ht="15">
      <c r="A19" s="20" t="s">
        <v>23</v>
      </c>
      <c r="B19" s="86"/>
      <c r="C19" s="86"/>
      <c r="D19" s="86"/>
      <c r="E19" s="4" t="s">
        <v>30</v>
      </c>
      <c r="F19" s="17"/>
      <c r="G19" s="21"/>
      <c r="H19" s="19"/>
    </row>
    <row r="20" spans="1:14" ht="15">
      <c r="A20" s="20" t="s">
        <v>24</v>
      </c>
      <c r="B20" s="87"/>
      <c r="C20" s="87"/>
      <c r="D20" s="87"/>
      <c r="E20" s="4" t="s">
        <v>18</v>
      </c>
      <c r="F20" s="87"/>
      <c r="G20" s="87"/>
      <c r="H20" s="19"/>
    </row>
    <row r="21" spans="1:14" ht="15">
      <c r="A21" s="20" t="s">
        <v>19</v>
      </c>
      <c r="B21" s="87"/>
      <c r="C21" s="87"/>
      <c r="D21" s="87"/>
      <c r="E21" s="17"/>
      <c r="F21" s="17"/>
      <c r="G21" s="17"/>
      <c r="H21" s="19"/>
    </row>
    <row r="22" spans="1:14" ht="15">
      <c r="A22" s="20" t="s">
        <v>17</v>
      </c>
      <c r="B22" s="85"/>
      <c r="C22" s="85"/>
      <c r="D22" s="85"/>
      <c r="E22" s="17"/>
      <c r="F22" s="17"/>
      <c r="G22" s="17"/>
      <c r="H22" s="19"/>
    </row>
    <row r="23" spans="1:14" ht="11" customHeight="1">
      <c r="A23" s="22" t="s">
        <v>76</v>
      </c>
      <c r="B23" s="23"/>
      <c r="C23" s="23"/>
      <c r="D23" s="17"/>
      <c r="E23" s="17"/>
      <c r="F23" s="17"/>
      <c r="G23" s="17"/>
      <c r="H23" s="19"/>
    </row>
    <row r="24" spans="1:14" ht="11" customHeight="1">
      <c r="A24" s="22" t="s">
        <v>87</v>
      </c>
      <c r="B24" s="23"/>
      <c r="C24" s="23"/>
      <c r="D24" s="17"/>
      <c r="E24" s="17"/>
      <c r="F24" s="17"/>
      <c r="G24" s="17"/>
      <c r="H24" s="19"/>
    </row>
    <row r="25" spans="1:14" ht="15">
      <c r="A25" s="24"/>
      <c r="B25" s="23"/>
      <c r="C25" s="23"/>
      <c r="D25" s="17"/>
      <c r="E25" s="17"/>
      <c r="F25" s="17"/>
      <c r="G25" s="17"/>
      <c r="H25" s="19"/>
    </row>
    <row r="26" spans="1:14" ht="17">
      <c r="A26" s="25" t="s">
        <v>40</v>
      </c>
      <c r="B26" s="26" t="s">
        <v>41</v>
      </c>
      <c r="C26" s="27" t="s">
        <v>42</v>
      </c>
      <c r="D26" s="26" t="s">
        <v>43</v>
      </c>
      <c r="E26" s="27"/>
      <c r="F26" s="28" t="s">
        <v>5</v>
      </c>
      <c r="G26" s="17"/>
      <c r="H26" s="19"/>
    </row>
    <row r="27" spans="1:14" ht="15">
      <c r="A27" s="29"/>
      <c r="B27" s="30"/>
      <c r="C27" s="21"/>
      <c r="D27" s="31"/>
      <c r="E27" s="18"/>
      <c r="F27" s="31">
        <v>1</v>
      </c>
      <c r="G27" s="17"/>
      <c r="H27" s="19"/>
    </row>
    <row r="28" spans="1:14" ht="15">
      <c r="A28" s="24"/>
      <c r="B28" s="23"/>
      <c r="C28" s="23"/>
      <c r="D28" s="17"/>
      <c r="E28" s="17"/>
      <c r="F28" s="32">
        <f>IF(OR(MONTH(A27)&lt;5,MONTH(A27)&gt;9),15,5)</f>
        <v>15</v>
      </c>
      <c r="G28" s="32" t="s">
        <v>63</v>
      </c>
      <c r="H28" s="50">
        <v>25</v>
      </c>
      <c r="I28" s="3"/>
      <c r="J28" s="3"/>
      <c r="K28" s="3"/>
    </row>
    <row r="29" spans="1:14" ht="17">
      <c r="A29" s="25" t="s">
        <v>45</v>
      </c>
      <c r="B29" s="4"/>
      <c r="C29" s="27" t="s">
        <v>48</v>
      </c>
      <c r="D29" s="17"/>
      <c r="E29" s="4" t="s">
        <v>39</v>
      </c>
      <c r="F29" s="17"/>
      <c r="G29" s="4" t="s">
        <v>7</v>
      </c>
      <c r="H29" s="19"/>
      <c r="I29"/>
      <c r="J29"/>
      <c r="K29"/>
      <c r="L29"/>
      <c r="M29"/>
      <c r="N29"/>
    </row>
    <row r="30" spans="1:14" ht="15">
      <c r="A30" s="33"/>
      <c r="B30" s="34" t="s">
        <v>46</v>
      </c>
      <c r="C30" s="35"/>
      <c r="D30" s="34" t="s">
        <v>47</v>
      </c>
      <c r="E30" s="36"/>
      <c r="F30" s="37"/>
      <c r="G30" s="6"/>
      <c r="H30" s="48"/>
      <c r="I30"/>
      <c r="J30"/>
      <c r="K30"/>
      <c r="L30"/>
      <c r="M30"/>
      <c r="N30"/>
    </row>
    <row r="31" spans="1:14" ht="15">
      <c r="A31" s="3"/>
      <c r="B31" s="3"/>
      <c r="C31" s="3"/>
      <c r="F31" s="8">
        <f>IF(OR(MONTH(A30)&lt;5,MONTH(A30)&gt;9),15,5)</f>
        <v>15</v>
      </c>
      <c r="G31" s="8" t="s">
        <v>63</v>
      </c>
      <c r="H31" s="49">
        <v>25</v>
      </c>
      <c r="I31" s="3"/>
      <c r="J31" s="3"/>
      <c r="K31" s="3"/>
    </row>
    <row r="32" spans="1:14" ht="15">
      <c r="A32" s="10" t="s">
        <v>82</v>
      </c>
      <c r="B32" s="11"/>
      <c r="C32" s="14"/>
      <c r="D32" s="14"/>
      <c r="E32" s="14"/>
      <c r="F32" s="14"/>
      <c r="G32" s="14"/>
      <c r="H32" s="15"/>
    </row>
    <row r="33" spans="1:14" ht="15" customHeight="1">
      <c r="A33" s="16"/>
      <c r="B33" s="17"/>
      <c r="C33" s="18"/>
      <c r="D33" s="17"/>
      <c r="E33" s="17"/>
      <c r="F33" s="17"/>
      <c r="G33" s="17"/>
      <c r="H33" s="19"/>
    </row>
    <row r="34" spans="1:14" ht="17">
      <c r="A34" s="25" t="s">
        <v>49</v>
      </c>
      <c r="B34" s="23"/>
      <c r="C34" s="23"/>
      <c r="D34" s="17"/>
      <c r="E34" s="17"/>
      <c r="F34" s="17"/>
      <c r="G34" s="17"/>
      <c r="H34" s="19"/>
    </row>
    <row r="35" spans="1:14" ht="15">
      <c r="A35" s="38" t="s">
        <v>6</v>
      </c>
      <c r="B35" s="39">
        <f>G50</f>
        <v>0</v>
      </c>
      <c r="C35" s="40" t="s">
        <v>65</v>
      </c>
      <c r="D35" s="41" t="s">
        <v>60</v>
      </c>
      <c r="E35" s="89" t="s">
        <v>83</v>
      </c>
      <c r="F35" s="90"/>
      <c r="G35" s="17"/>
      <c r="H35" s="19"/>
      <c r="I35"/>
      <c r="J35"/>
      <c r="K35"/>
      <c r="L35"/>
      <c r="M35"/>
      <c r="N35"/>
    </row>
    <row r="36" spans="1:14" ht="15" customHeight="1">
      <c r="A36" s="16"/>
      <c r="B36" s="17"/>
      <c r="C36" s="18"/>
      <c r="D36" s="17"/>
      <c r="E36" s="17"/>
      <c r="F36" s="17"/>
      <c r="G36" s="17"/>
      <c r="H36" s="19"/>
    </row>
    <row r="37" spans="1:14" ht="17">
      <c r="A37" s="25" t="s">
        <v>59</v>
      </c>
      <c r="B37" s="23"/>
      <c r="C37" s="23"/>
      <c r="D37" s="17"/>
      <c r="E37" s="17"/>
      <c r="F37" s="17"/>
      <c r="G37" s="17"/>
      <c r="H37" s="19"/>
      <c r="I37"/>
      <c r="J37"/>
      <c r="K37"/>
      <c r="L37"/>
      <c r="M37"/>
      <c r="N37"/>
    </row>
    <row r="38" spans="1:14" ht="12" customHeight="1">
      <c r="A38" s="42" t="s">
        <v>78</v>
      </c>
      <c r="B38" s="43">
        <f>G52</f>
        <v>0</v>
      </c>
      <c r="C38" s="45" t="s">
        <v>88</v>
      </c>
      <c r="D38" s="17"/>
      <c r="E38" s="17"/>
      <c r="F38" s="17"/>
      <c r="G38" s="17"/>
      <c r="H38" s="19"/>
      <c r="I38"/>
      <c r="J38"/>
      <c r="K38"/>
      <c r="L38"/>
      <c r="M38"/>
      <c r="N38"/>
    </row>
    <row r="39" spans="1:14" ht="12" customHeight="1">
      <c r="A39" s="42" t="s">
        <v>79</v>
      </c>
      <c r="B39" s="43">
        <f>F28*F27*(A49+IF(C49="Oui",1,0))</f>
        <v>0</v>
      </c>
      <c r="C39" s="23"/>
      <c r="D39" s="17"/>
      <c r="E39" s="17"/>
      <c r="F39" s="17"/>
      <c r="G39" s="17"/>
      <c r="H39" s="19"/>
      <c r="I39"/>
      <c r="J39"/>
      <c r="K39"/>
      <c r="L39"/>
      <c r="M39"/>
      <c r="N39"/>
    </row>
    <row r="40" spans="1:14" ht="12" customHeight="1">
      <c r="A40" s="42" t="s">
        <v>63</v>
      </c>
      <c r="B40" s="43">
        <f>+IF(F27=0,0,H28+H28*A49+IF(C49="Oui",2*H28,0))</f>
        <v>25</v>
      </c>
      <c r="C40" s="44" t="s">
        <v>89</v>
      </c>
      <c r="D40" s="17"/>
      <c r="E40" s="17"/>
      <c r="F40" s="17"/>
      <c r="G40" s="17"/>
      <c r="H40" s="19"/>
      <c r="I40"/>
      <c r="J40"/>
      <c r="K40"/>
      <c r="L40"/>
      <c r="M40"/>
      <c r="N40"/>
    </row>
    <row r="41" spans="1:14" ht="15">
      <c r="A41" s="38" t="s">
        <v>6</v>
      </c>
      <c r="B41" s="39">
        <f>G52+F28*F27*(A49+IF(C49="Oui",1,0))+IF(F27=0,0,H28+H28*A49+IF(C49="Oui",2*H28,0))</f>
        <v>25</v>
      </c>
      <c r="C41" s="40" t="s">
        <v>66</v>
      </c>
      <c r="D41" s="41" t="s">
        <v>60</v>
      </c>
      <c r="E41" s="89" t="s">
        <v>83</v>
      </c>
      <c r="F41" s="90"/>
      <c r="G41" s="17"/>
      <c r="H41" s="19"/>
      <c r="I41"/>
      <c r="J41"/>
      <c r="K41"/>
      <c r="L41"/>
      <c r="M41"/>
      <c r="N41"/>
    </row>
    <row r="42" spans="1:14">
      <c r="A42" s="16"/>
      <c r="B42" s="45" t="s">
        <v>77</v>
      </c>
      <c r="C42" s="17"/>
      <c r="D42" s="17"/>
      <c r="E42" s="17"/>
      <c r="F42" s="17"/>
      <c r="G42" s="17"/>
      <c r="H42" s="19"/>
      <c r="I42"/>
      <c r="J42"/>
      <c r="K42"/>
      <c r="L42"/>
      <c r="M42"/>
      <c r="N42"/>
    </row>
    <row r="43" spans="1:14">
      <c r="A43" s="16"/>
      <c r="B43" s="45" t="s">
        <v>84</v>
      </c>
      <c r="C43" s="17"/>
      <c r="D43" s="17"/>
      <c r="E43" s="17"/>
      <c r="F43" s="17"/>
      <c r="G43" s="17"/>
      <c r="H43" s="19"/>
      <c r="I43"/>
      <c r="J43"/>
      <c r="K43"/>
      <c r="L43"/>
      <c r="M43"/>
      <c r="N43"/>
    </row>
    <row r="44" spans="1:14" ht="15">
      <c r="A44" s="46" t="s">
        <v>44</v>
      </c>
      <c r="B44" s="37"/>
      <c r="C44" s="37"/>
      <c r="D44" s="37"/>
      <c r="E44" s="37"/>
      <c r="F44" s="47" t="str">
        <f>B8</f>
        <v>BE11 7925 1920 1848</v>
      </c>
      <c r="G44" s="37"/>
      <c r="H44" s="48"/>
      <c r="I44"/>
      <c r="J44"/>
      <c r="K44"/>
      <c r="L44"/>
      <c r="M44"/>
      <c r="N44"/>
    </row>
    <row r="45" spans="1:14">
      <c r="I45"/>
      <c r="J45"/>
      <c r="K45"/>
      <c r="L45"/>
      <c r="M45"/>
      <c r="N45"/>
    </row>
    <row r="46" spans="1:14" ht="15">
      <c r="A46" s="10" t="s">
        <v>90</v>
      </c>
      <c r="B46" s="11"/>
      <c r="C46" s="14"/>
      <c r="D46" s="14"/>
      <c r="E46" s="14"/>
      <c r="F46" s="14"/>
      <c r="G46" s="14"/>
      <c r="H46" s="15"/>
    </row>
    <row r="47" spans="1:14" ht="15" customHeight="1">
      <c r="A47" s="16"/>
      <c r="B47" s="17"/>
      <c r="C47" s="18"/>
      <c r="D47" s="17"/>
      <c r="E47" s="17"/>
      <c r="F47" s="17"/>
      <c r="G47" s="17"/>
      <c r="H47" s="19"/>
    </row>
    <row r="48" spans="1:14" ht="17">
      <c r="A48" s="25" t="s">
        <v>45</v>
      </c>
      <c r="B48" s="4"/>
      <c r="C48" s="27" t="s">
        <v>48</v>
      </c>
      <c r="D48" s="17"/>
      <c r="E48" s="4" t="s">
        <v>39</v>
      </c>
      <c r="F48" s="17"/>
      <c r="G48" s="4" t="s">
        <v>7</v>
      </c>
      <c r="H48" s="19"/>
      <c r="I48"/>
      <c r="J48"/>
      <c r="K48"/>
      <c r="L48"/>
      <c r="M48"/>
      <c r="N48"/>
    </row>
    <row r="49" spans="1:14" ht="15">
      <c r="A49" s="58">
        <f>A30</f>
        <v>0</v>
      </c>
      <c r="B49" s="59"/>
      <c r="C49" s="60">
        <f>C30</f>
        <v>0</v>
      </c>
      <c r="D49" s="59"/>
      <c r="E49" s="55"/>
      <c r="F49" s="17"/>
      <c r="G49" s="18"/>
      <c r="H49" s="19"/>
      <c r="I49"/>
      <c r="J49"/>
      <c r="K49"/>
      <c r="L49"/>
      <c r="M49"/>
      <c r="N49"/>
    </row>
    <row r="50" spans="1:14" ht="15">
      <c r="A50" s="20" t="s">
        <v>51</v>
      </c>
      <c r="B50" s="61">
        <f>A49*50</f>
        <v>0</v>
      </c>
      <c r="C50" s="61">
        <f>IF(C49="Oui",10,0)</f>
        <v>0</v>
      </c>
      <c r="D50" s="62"/>
      <c r="E50" s="18">
        <f>F27</f>
        <v>1</v>
      </c>
      <c r="F50" s="17"/>
      <c r="G50" s="9">
        <f>(B50+C50)*E50</f>
        <v>0</v>
      </c>
      <c r="H50" s="63" t="s">
        <v>54</v>
      </c>
      <c r="I50"/>
      <c r="J50"/>
      <c r="K50"/>
      <c r="L50"/>
      <c r="M50"/>
      <c r="N50"/>
    </row>
    <row r="51" spans="1:14" ht="12" customHeight="1">
      <c r="A51" s="16"/>
      <c r="B51" s="45" t="s">
        <v>52</v>
      </c>
      <c r="C51" s="17"/>
      <c r="D51" s="17"/>
      <c r="E51" s="17"/>
      <c r="F51" s="17"/>
      <c r="G51" s="17"/>
      <c r="H51" s="19"/>
      <c r="I51"/>
      <c r="J51"/>
      <c r="K51"/>
      <c r="L51"/>
      <c r="M51"/>
      <c r="N51"/>
    </row>
    <row r="52" spans="1:14" ht="15">
      <c r="A52" s="20" t="s">
        <v>50</v>
      </c>
      <c r="B52" s="61">
        <f>IF(A49=1,20,IF(A49=2,30,0))</f>
        <v>0</v>
      </c>
      <c r="C52" s="61">
        <f>IF(C49="Oui",10,0)</f>
        <v>0</v>
      </c>
      <c r="D52" s="62"/>
      <c r="E52" s="23"/>
      <c r="F52" s="17"/>
      <c r="G52" s="9">
        <f>B52+C52</f>
        <v>0</v>
      </c>
      <c r="H52" s="63" t="s">
        <v>55</v>
      </c>
      <c r="I52"/>
      <c r="J52"/>
      <c r="K52"/>
      <c r="L52"/>
      <c r="M52"/>
      <c r="N52"/>
    </row>
    <row r="53" spans="1:14">
      <c r="A53" s="16"/>
      <c r="B53" s="45" t="s">
        <v>53</v>
      </c>
      <c r="C53" s="17"/>
      <c r="D53" s="17"/>
      <c r="E53" s="17"/>
      <c r="F53" s="17"/>
      <c r="G53" s="17"/>
      <c r="H53" s="19"/>
      <c r="I53"/>
      <c r="J53"/>
      <c r="K53"/>
      <c r="L53"/>
      <c r="M53"/>
      <c r="N53"/>
    </row>
    <row r="54" spans="1:14" ht="21" customHeight="1">
      <c r="A54" s="16"/>
      <c r="B54" s="83" t="s">
        <v>75</v>
      </c>
      <c r="C54" s="83"/>
      <c r="D54" s="83"/>
      <c r="E54" s="83"/>
      <c r="F54" s="83"/>
      <c r="G54" s="83"/>
      <c r="H54" s="19"/>
      <c r="I54"/>
      <c r="J54"/>
      <c r="K54"/>
      <c r="L54"/>
      <c r="M54"/>
      <c r="N54"/>
    </row>
    <row r="55" spans="1:14" ht="11" customHeight="1">
      <c r="A55" s="16"/>
      <c r="B55" s="84" t="s">
        <v>73</v>
      </c>
      <c r="C55" s="84"/>
      <c r="D55" s="84"/>
      <c r="E55" s="84"/>
      <c r="F55" s="84"/>
      <c r="G55" s="84"/>
      <c r="H55" s="19"/>
    </row>
    <row r="56" spans="1:14" ht="17">
      <c r="A56" s="64" t="s">
        <v>15</v>
      </c>
      <c r="B56" s="23"/>
      <c r="C56" s="23"/>
      <c r="D56" s="23"/>
      <c r="E56" s="23"/>
      <c r="F56" s="17"/>
      <c r="G56" s="18"/>
      <c r="H56" s="19"/>
    </row>
    <row r="57" spans="1:14" ht="15">
      <c r="A57" s="24" t="s">
        <v>8</v>
      </c>
      <c r="B57" s="65" t="s">
        <v>31</v>
      </c>
      <c r="C57" s="65" t="s">
        <v>32</v>
      </c>
      <c r="D57" s="65" t="s">
        <v>37</v>
      </c>
      <c r="E57" s="65" t="s">
        <v>36</v>
      </c>
      <c r="F57" s="65" t="s">
        <v>7</v>
      </c>
      <c r="G57" s="18"/>
      <c r="H57" s="19"/>
    </row>
    <row r="58" spans="1:14" ht="15">
      <c r="A58" s="66" t="s">
        <v>33</v>
      </c>
      <c r="B58" s="67"/>
      <c r="C58" s="67"/>
      <c r="D58" s="68">
        <f>C58-B58</f>
        <v>0</v>
      </c>
      <c r="E58" s="69">
        <v>4.7</v>
      </c>
      <c r="F58" s="70">
        <f t="shared" ref="F58:F59" si="0">D58*E58</f>
        <v>0</v>
      </c>
      <c r="G58" s="18"/>
      <c r="H58" s="19"/>
    </row>
    <row r="59" spans="1:14" ht="15">
      <c r="A59" s="66" t="s">
        <v>34</v>
      </c>
      <c r="B59" s="67"/>
      <c r="C59" s="67"/>
      <c r="D59" s="68">
        <f>C59-B59</f>
        <v>0</v>
      </c>
      <c r="E59" s="69">
        <f>E58+E62</f>
        <v>5.6000000000000005</v>
      </c>
      <c r="F59" s="70">
        <f t="shared" si="0"/>
        <v>0</v>
      </c>
      <c r="G59" s="18"/>
      <c r="H59" s="19"/>
    </row>
    <row r="60" spans="1:14" ht="15">
      <c r="A60" s="66" t="s">
        <v>71</v>
      </c>
      <c r="B60" s="67"/>
      <c r="C60" s="67"/>
      <c r="D60" s="68">
        <f>C60-B60</f>
        <v>0</v>
      </c>
      <c r="E60" s="71">
        <f>ROUND(E61*3/4,2)</f>
        <v>0.17</v>
      </c>
      <c r="F60" s="70">
        <f>D60*E60</f>
        <v>0</v>
      </c>
      <c r="G60" s="18"/>
      <c r="H60" s="19"/>
    </row>
    <row r="61" spans="1:14" ht="15">
      <c r="A61" s="66" t="s">
        <v>72</v>
      </c>
      <c r="B61" s="67"/>
      <c r="C61" s="67"/>
      <c r="D61" s="68">
        <f>C61-B61</f>
        <v>0</v>
      </c>
      <c r="E61" s="71">
        <v>0.22</v>
      </c>
      <c r="F61" s="70">
        <f>D61*E61</f>
        <v>0</v>
      </c>
      <c r="G61" s="18"/>
      <c r="H61" s="19"/>
    </row>
    <row r="62" spans="1:14" ht="15">
      <c r="A62" s="66" t="s">
        <v>35</v>
      </c>
      <c r="B62" s="67"/>
      <c r="C62" s="67"/>
      <c r="D62" s="68">
        <f>C62-B62</f>
        <v>0</v>
      </c>
      <c r="E62" s="69">
        <v>0.9</v>
      </c>
      <c r="F62" s="70">
        <f>D62*E62</f>
        <v>0</v>
      </c>
      <c r="G62" s="18"/>
      <c r="H62" s="19"/>
    </row>
    <row r="63" spans="1:14" ht="15">
      <c r="A63" s="24"/>
      <c r="B63" s="71"/>
      <c r="C63" s="71"/>
      <c r="D63" s="71"/>
      <c r="E63" s="55"/>
      <c r="F63" s="72" t="s">
        <v>38</v>
      </c>
      <c r="G63" s="9">
        <f>SUM(F58:F62)</f>
        <v>0</v>
      </c>
      <c r="H63" s="63" t="s">
        <v>56</v>
      </c>
    </row>
    <row r="64" spans="1:14" ht="17">
      <c r="A64" s="64" t="s">
        <v>9</v>
      </c>
      <c r="B64" s="5" t="s">
        <v>62</v>
      </c>
      <c r="C64" s="73"/>
      <c r="D64" s="5" t="s">
        <v>61</v>
      </c>
      <c r="E64" s="73"/>
      <c r="F64" s="17"/>
      <c r="G64" s="9">
        <f>C64+0.15*E64</f>
        <v>0</v>
      </c>
      <c r="H64" s="63" t="s">
        <v>57</v>
      </c>
    </row>
    <row r="65" spans="1:8" ht="13">
      <c r="A65" s="16"/>
      <c r="B65" s="59" t="s">
        <v>74</v>
      </c>
      <c r="C65" s="5"/>
      <c r="D65" s="5"/>
      <c r="E65" s="18"/>
      <c r="F65" s="17"/>
      <c r="G65" s="18"/>
      <c r="H65" s="63"/>
    </row>
    <row r="66" spans="1:8" ht="17">
      <c r="A66" s="64" t="s">
        <v>10</v>
      </c>
      <c r="B66" s="17"/>
      <c r="C66" s="17"/>
      <c r="D66" s="17"/>
      <c r="E66" s="17"/>
      <c r="F66" s="17"/>
      <c r="G66" s="74">
        <v>0</v>
      </c>
      <c r="H66" s="63" t="s">
        <v>58</v>
      </c>
    </row>
    <row r="67" spans="1:8" ht="15">
      <c r="A67" s="24"/>
      <c r="B67" s="17"/>
      <c r="C67" s="17"/>
      <c r="D67" s="17"/>
      <c r="E67" s="17"/>
      <c r="F67" s="17"/>
      <c r="G67" s="18"/>
      <c r="H67" s="19"/>
    </row>
    <row r="68" spans="1:8" ht="17">
      <c r="A68" s="75" t="s">
        <v>11</v>
      </c>
      <c r="B68" s="37"/>
      <c r="C68" s="37"/>
      <c r="D68" s="37"/>
      <c r="E68" s="37"/>
      <c r="F68" s="76" t="s">
        <v>85</v>
      </c>
      <c r="G68" s="77">
        <f>SUM(G55:G66)</f>
        <v>0</v>
      </c>
      <c r="H68" s="48"/>
    </row>
    <row r="69" spans="1:8">
      <c r="G69"/>
    </row>
    <row r="70" spans="1:8" ht="15">
      <c r="A70" s="10" t="s">
        <v>86</v>
      </c>
      <c r="B70" s="11"/>
      <c r="C70" s="14"/>
      <c r="D70" s="14"/>
      <c r="E70" s="14"/>
      <c r="F70" s="14"/>
      <c r="G70" s="14"/>
      <c r="H70" s="15"/>
    </row>
    <row r="71" spans="1:8" ht="15" customHeight="1">
      <c r="A71" s="64" t="s">
        <v>7</v>
      </c>
      <c r="B71" s="17"/>
      <c r="C71" s="18"/>
      <c r="D71" s="17"/>
      <c r="E71" s="17"/>
      <c r="F71" s="17"/>
      <c r="G71" s="80">
        <f>G68</f>
        <v>0</v>
      </c>
      <c r="H71" s="19"/>
    </row>
    <row r="72" spans="1:8">
      <c r="A72" s="78" t="s">
        <v>64</v>
      </c>
      <c r="B72" s="17"/>
      <c r="C72" s="17"/>
      <c r="D72" s="17"/>
      <c r="E72" s="17"/>
      <c r="F72" s="17" t="str">
        <f>C35</f>
        <v>(Paiement 1)</v>
      </c>
      <c r="G72" s="79">
        <f>B35</f>
        <v>0</v>
      </c>
      <c r="H72" s="19"/>
    </row>
    <row r="73" spans="1:8">
      <c r="A73" s="16"/>
      <c r="B73" s="17"/>
      <c r="C73" s="17"/>
      <c r="D73" s="17"/>
      <c r="E73" s="17"/>
      <c r="F73" s="17" t="str">
        <f>C41</f>
        <v>(Paiement 2)</v>
      </c>
      <c r="G73" s="79">
        <f>B41</f>
        <v>25</v>
      </c>
      <c r="H73" s="19"/>
    </row>
    <row r="74" spans="1:8" ht="17">
      <c r="A74" s="64" t="s">
        <v>67</v>
      </c>
      <c r="B74" s="17"/>
      <c r="C74" s="26" t="s">
        <v>69</v>
      </c>
      <c r="D74" s="17"/>
      <c r="E74" s="81" t="str">
        <f>B8</f>
        <v>BE11 7925 1920 1848</v>
      </c>
      <c r="F74" s="82"/>
      <c r="G74" s="7">
        <f>IF(F74&lt;0,0,F74)</f>
        <v>0</v>
      </c>
      <c r="H74" s="19"/>
    </row>
    <row r="75" spans="1:8" ht="17">
      <c r="A75" s="64" t="s">
        <v>68</v>
      </c>
      <c r="B75" s="17"/>
      <c r="C75" s="26" t="s">
        <v>70</v>
      </c>
      <c r="D75" s="17"/>
      <c r="E75" s="17"/>
      <c r="F75" s="17"/>
      <c r="G75" s="7">
        <f>IF(F74&lt;0,-F74,0)</f>
        <v>0</v>
      </c>
      <c r="H75" s="19"/>
    </row>
    <row r="76" spans="1:8">
      <c r="A76" s="56"/>
      <c r="B76" s="37"/>
      <c r="C76" s="37"/>
      <c r="D76" s="37"/>
      <c r="E76" s="37"/>
      <c r="F76" s="37"/>
      <c r="G76" s="37"/>
      <c r="H76" s="48"/>
    </row>
  </sheetData>
  <sheetProtection selectLockedCells="1" selectUnlockedCells="1"/>
  <mergeCells count="11">
    <mergeCell ref="B54:G54"/>
    <mergeCell ref="B55:G55"/>
    <mergeCell ref="B16:D16"/>
    <mergeCell ref="B17:D17"/>
    <mergeCell ref="B18:D18"/>
    <mergeCell ref="B19:D19"/>
    <mergeCell ref="B20:D20"/>
    <mergeCell ref="B22:D22"/>
    <mergeCell ref="F17:G17"/>
    <mergeCell ref="F20:G20"/>
    <mergeCell ref="B21:D21"/>
  </mergeCells>
  <phoneticPr fontId="15" type="noConversion"/>
  <hyperlinks>
    <hyperlink ref="B10" r:id="rId1"/>
  </hyperlinks>
  <pageMargins left="0.59314960629921254" right="0.2" top="0.89000000000000012" bottom="0.66" header="0.51" footer="0.4"/>
  <pageSetup paperSize="9" orientation="portrait" useFirstPageNumber="1" horizontalDpi="300" verticalDpi="300"/>
  <headerFooter alignWithMargins="0"/>
  <rowBreaks count="1" manualBreakCount="1">
    <brk id="45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Bidaine</cp:lastModifiedBy>
  <cp:lastPrinted>2014-04-30T17:14:03Z</cp:lastPrinted>
  <dcterms:created xsi:type="dcterms:W3CDTF">2014-03-03T14:29:29Z</dcterms:created>
  <dcterms:modified xsi:type="dcterms:W3CDTF">2014-04-30T17:16:14Z</dcterms:modified>
</cp:coreProperties>
</file>